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andrejac\Desktop\NATALIJA\Splet\"/>
    </mc:Choice>
  </mc:AlternateContent>
  <xr:revisionPtr revIDLastSave="0" documentId="8_{D45DE2EE-CDEF-477A-B617-43F934D89D4D}" xr6:coauthVersionLast="45" xr6:coauthVersionMax="45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1" l="1"/>
  <c r="B81" i="1" s="1"/>
  <c r="B71" i="1" l="1"/>
  <c r="B62" i="1"/>
  <c r="B54" i="1"/>
  <c r="B47" i="1"/>
  <c r="B40" i="1"/>
  <c r="B32" i="1" l="1"/>
  <c r="B31" i="1"/>
  <c r="B26" i="1" s="1"/>
  <c r="B21" i="1"/>
  <c r="B19" i="1"/>
  <c r="B9" i="1"/>
  <c r="B10" i="1" s="1"/>
  <c r="B8" i="1"/>
  <c r="B64" i="1" s="1"/>
  <c r="B73" i="1" l="1"/>
  <c r="B24" i="1"/>
  <c r="B23" i="1"/>
  <c r="B42" i="1"/>
  <c r="B56" i="1"/>
  <c r="B34" i="1"/>
  <c r="B49" i="1"/>
  <c r="B14" i="1" l="1"/>
  <c r="B83" i="1" s="1"/>
  <c r="B85" i="1" s="1"/>
</calcChain>
</file>

<file path=xl/sharedStrings.xml><?xml version="1.0" encoding="utf-8"?>
<sst xmlns="http://schemas.openxmlformats.org/spreadsheetml/2006/main" count="76" uniqueCount="69">
  <si>
    <t>KALKULACIJA LASTNE CENE PREVOZA ZA VOZILO (€/km)</t>
  </si>
  <si>
    <t>PODJETJE</t>
  </si>
  <si>
    <t>VRSTA PREVOZA</t>
  </si>
  <si>
    <t>NOSILNOST</t>
  </si>
  <si>
    <t>ŠTEVILO VOZIL</t>
  </si>
  <si>
    <t>PREVOŽENI KILOMETRI NA MESEC/VOZILO</t>
  </si>
  <si>
    <t>PREVOŽENI KILOMETRI NA LETO/VOZILO</t>
  </si>
  <si>
    <t>PREVOŽENI KILOMETRI NA MESEC/VOZNI PARK</t>
  </si>
  <si>
    <t>PREVOŽENI KILOMETRI NA LETO/VOZNI PARK</t>
  </si>
  <si>
    <t>DELEŽ PRAZNIH KILOMETROV V %</t>
  </si>
  <si>
    <t>Vrednost</t>
  </si>
  <si>
    <t>A. STROŠEK AMORTIZACIJE (€/km)</t>
  </si>
  <si>
    <t>Nabavna vrednost vozila</t>
  </si>
  <si>
    <t>Nabavna vrednost prikolice</t>
  </si>
  <si>
    <t>Preostanek vrednosti vozila v %</t>
  </si>
  <si>
    <t>Preostanek vrednosti prikolice v %</t>
  </si>
  <si>
    <t>Amortizacijska osnova vozila</t>
  </si>
  <si>
    <t>Amortizacijska doba vozila (leta)</t>
  </si>
  <si>
    <t>Amortizacijska osnova prikolice</t>
  </si>
  <si>
    <t>Amortizacijska doba prikolice</t>
  </si>
  <si>
    <r>
      <t>Amortizacija vozila (</t>
    </r>
    <r>
      <rPr>
        <sz val="11"/>
        <color theme="1"/>
        <rFont val="Calibri"/>
        <family val="2"/>
        <charset val="238"/>
      </rPr>
      <t>€/km)</t>
    </r>
  </si>
  <si>
    <t>Amortizacija prikolice (€/km)</t>
  </si>
  <si>
    <t>B. STROŠEK GORIVA (€/km)</t>
  </si>
  <si>
    <t>Povprečna poraba goriva (l/100km)</t>
  </si>
  <si>
    <t>Povprečna poraba dodatka goriva AdBlue (l/1000km)</t>
  </si>
  <si>
    <t>Cena litra dodatka k gorivu</t>
  </si>
  <si>
    <t>Strošek goriva (€/km)</t>
  </si>
  <si>
    <t>Strošek dodatka goriva AdBlue (€/km)</t>
  </si>
  <si>
    <t>C. STROŠEK VZDRŽEVANJA (€/km)</t>
  </si>
  <si>
    <t>Strošek vzdrževanja</t>
  </si>
  <si>
    <t>Strošek gum</t>
  </si>
  <si>
    <t>Stroški popravil</t>
  </si>
  <si>
    <t>Stroški čiščenja</t>
  </si>
  <si>
    <t>Drugi stroški</t>
  </si>
  <si>
    <t>Skupaj (€/vozilo)</t>
  </si>
  <si>
    <t>D. STROŠEK ZAVAROVANJA (€/km)</t>
  </si>
  <si>
    <t>Osnovno zavarovanje</t>
  </si>
  <si>
    <t>Kasko zavarovanje</t>
  </si>
  <si>
    <t>Prevozniška odgovornost</t>
  </si>
  <si>
    <t>E. STROŠEK REGISTRACIJE (€/km)</t>
  </si>
  <si>
    <t>Tehnični pregled</t>
  </si>
  <si>
    <t>Letna dajatev</t>
  </si>
  <si>
    <t>Podaljšanje registracije</t>
  </si>
  <si>
    <t>F. STROŠEK CESTNIN, TUNELOV, MOSTNIN, PARKIRANJA... (€/km)</t>
  </si>
  <si>
    <t>Cestnine</t>
  </si>
  <si>
    <t>Tuneli</t>
  </si>
  <si>
    <t>Mostnine</t>
  </si>
  <si>
    <t>Parkirnine</t>
  </si>
  <si>
    <t>G. STROŠEK DELA VOZNIKA  (€/km)</t>
  </si>
  <si>
    <t>Bruto plača voznika</t>
  </si>
  <si>
    <t xml:space="preserve">Dnevnice </t>
  </si>
  <si>
    <t>Potni stroški</t>
  </si>
  <si>
    <t>Prehrana</t>
  </si>
  <si>
    <t>Regres</t>
  </si>
  <si>
    <t>Drugi stroški (izobraževanje, licence, zdravstveni pregledi…)</t>
  </si>
  <si>
    <t>Skupaj:</t>
  </si>
  <si>
    <t>H. SPLOŠNI STROŠKI (€/km)</t>
  </si>
  <si>
    <t xml:space="preserve">          Stroški dela osebja (v upravi, prodaji, financah…)</t>
  </si>
  <si>
    <t xml:space="preserve">          Stroški dela osebja v organizaciji transporta</t>
  </si>
  <si>
    <t>SKUPAJ LASTNA CENA</t>
  </si>
  <si>
    <t>LASTNA CENA</t>
  </si>
  <si>
    <t>a) Stroški dela (brez voznikov)*:</t>
  </si>
  <si>
    <t xml:space="preserve">b) Stroški storitev in materiala podjetja* </t>
  </si>
  <si>
    <t>c) Stroški amortizacije osnovnih sredstev brez prevoznih sredstev*</t>
  </si>
  <si>
    <t>* upošteva se sorazmeren delež glede na delež transportne dejavnosti (v primeru, da ima podjetje le transportno dejavnost, se upoštevajo celotni stroški)</t>
  </si>
  <si>
    <t>Delež transportne dejavnosti v podjetju (v %)</t>
  </si>
  <si>
    <t>PRIBITEK ZA FINANCIRANJE IN PRIČAKOVAN DOBIČEK (v %)</t>
  </si>
  <si>
    <t>Cena litra goriva (brez DDV in trošarin)</t>
  </si>
  <si>
    <t>Pripravil: Marjan Sternad, Fakulteta za logistiko 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</si>
</sst>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164" fontId="0" fillId="0" borderId="0" xfId="0" applyNumberFormat="1"/>
    <xf numFmtId="0" fontId="0" fillId="0" borderId="0" xfId="0" applyFont="1"/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quotePrefix="1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4"/>
  <sheetViews>
    <sheetView tabSelected="1" workbookViewId="0">
      <selection activeCell="A96" sqref="A96"/>
    </sheetView>
  </sheetViews>
  <sheetFormatPr defaultRowHeight="14.4" x14ac:dyDescent="0.3"/>
  <cols>
    <col min="1" max="1" width="64.77734375" bestFit="1" customWidth="1"/>
    <col min="2" max="2" width="15.77734375" bestFit="1" customWidth="1"/>
  </cols>
  <sheetData>
    <row r="1" spans="1:2" x14ac:dyDescent="0.3">
      <c r="A1" s="1" t="s">
        <v>0</v>
      </c>
    </row>
    <row r="3" spans="1:2" x14ac:dyDescent="0.3">
      <c r="A3" s="1" t="s">
        <v>1</v>
      </c>
      <c r="B3" s="2"/>
    </row>
    <row r="4" spans="1:2" x14ac:dyDescent="0.3">
      <c r="A4" s="1" t="s">
        <v>2</v>
      </c>
      <c r="B4" s="3"/>
    </row>
    <row r="5" spans="1:2" x14ac:dyDescent="0.3">
      <c r="A5" s="1" t="s">
        <v>3</v>
      </c>
      <c r="B5" s="4"/>
    </row>
    <row r="6" spans="1:2" x14ac:dyDescent="0.3">
      <c r="A6" s="1" t="s">
        <v>4</v>
      </c>
    </row>
    <row r="7" spans="1:2" x14ac:dyDescent="0.3">
      <c r="A7" s="1" t="s">
        <v>5</v>
      </c>
    </row>
    <row r="8" spans="1:2" x14ac:dyDescent="0.3">
      <c r="A8" s="1" t="s">
        <v>6</v>
      </c>
      <c r="B8">
        <f>B7*12</f>
        <v>0</v>
      </c>
    </row>
    <row r="9" spans="1:2" x14ac:dyDescent="0.3">
      <c r="A9" s="1" t="s">
        <v>7</v>
      </c>
      <c r="B9">
        <f>B7*B6</f>
        <v>0</v>
      </c>
    </row>
    <row r="10" spans="1:2" x14ac:dyDescent="0.3">
      <c r="A10" s="1" t="s">
        <v>8</v>
      </c>
      <c r="B10">
        <f>B9*12</f>
        <v>0</v>
      </c>
    </row>
    <row r="11" spans="1:2" x14ac:dyDescent="0.3">
      <c r="A11" s="1" t="s">
        <v>9</v>
      </c>
      <c r="B11" s="5"/>
    </row>
    <row r="12" spans="1:2" x14ac:dyDescent="0.3">
      <c r="A12" s="1"/>
      <c r="B12" s="5"/>
    </row>
    <row r="13" spans="1:2" x14ac:dyDescent="0.3">
      <c r="B13" s="2" t="s">
        <v>10</v>
      </c>
    </row>
    <row r="14" spans="1:2" x14ac:dyDescent="0.3">
      <c r="A14" s="1" t="s">
        <v>11</v>
      </c>
      <c r="B14" s="6" t="e">
        <f>B23+B24</f>
        <v>#DIV/0!</v>
      </c>
    </row>
    <row r="15" spans="1:2" x14ac:dyDescent="0.3">
      <c r="A15" s="7" t="s">
        <v>12</v>
      </c>
    </row>
    <row r="16" spans="1:2" x14ac:dyDescent="0.3">
      <c r="A16" s="7" t="s">
        <v>13</v>
      </c>
    </row>
    <row r="17" spans="1:2" x14ac:dyDescent="0.3">
      <c r="A17" s="7" t="s">
        <v>14</v>
      </c>
    </row>
    <row r="18" spans="1:2" x14ac:dyDescent="0.3">
      <c r="A18" s="7" t="s">
        <v>15</v>
      </c>
    </row>
    <row r="19" spans="1:2" x14ac:dyDescent="0.3">
      <c r="A19" t="s">
        <v>16</v>
      </c>
      <c r="B19">
        <f>B15-B15*B17/100</f>
        <v>0</v>
      </c>
    </row>
    <row r="20" spans="1:2" x14ac:dyDescent="0.3">
      <c r="A20" t="s">
        <v>17</v>
      </c>
    </row>
    <row r="21" spans="1:2" x14ac:dyDescent="0.3">
      <c r="A21" t="s">
        <v>18</v>
      </c>
      <c r="B21">
        <f>B16-B16*B18/100</f>
        <v>0</v>
      </c>
    </row>
    <row r="22" spans="1:2" x14ac:dyDescent="0.3">
      <c r="A22" t="s">
        <v>19</v>
      </c>
    </row>
    <row r="23" spans="1:2" x14ac:dyDescent="0.3">
      <c r="A23" t="s">
        <v>20</v>
      </c>
      <c r="B23" s="6" t="e">
        <f>(B19/B20)/B8</f>
        <v>#DIV/0!</v>
      </c>
    </row>
    <row r="24" spans="1:2" x14ac:dyDescent="0.3">
      <c r="A24" t="s">
        <v>21</v>
      </c>
      <c r="B24" s="11">
        <f>IF((AND(B21&gt;0,B22&gt;0)),((B21/B22)/B8),0)</f>
        <v>0</v>
      </c>
    </row>
    <row r="26" spans="1:2" x14ac:dyDescent="0.3">
      <c r="A26" s="1" t="s">
        <v>22</v>
      </c>
      <c r="B26" s="6">
        <f>B31+B32</f>
        <v>0</v>
      </c>
    </row>
    <row r="27" spans="1:2" x14ac:dyDescent="0.3">
      <c r="A27" t="s">
        <v>23</v>
      </c>
    </row>
    <row r="28" spans="1:2" x14ac:dyDescent="0.3">
      <c r="A28" t="s">
        <v>24</v>
      </c>
    </row>
    <row r="29" spans="1:2" x14ac:dyDescent="0.3">
      <c r="A29" t="s">
        <v>67</v>
      </c>
    </row>
    <row r="30" spans="1:2" x14ac:dyDescent="0.3">
      <c r="A30" t="s">
        <v>25</v>
      </c>
    </row>
    <row r="31" spans="1:2" x14ac:dyDescent="0.3">
      <c r="A31" t="s">
        <v>26</v>
      </c>
      <c r="B31" s="6">
        <f>B27/100*B29</f>
        <v>0</v>
      </c>
    </row>
    <row r="32" spans="1:2" x14ac:dyDescent="0.3">
      <c r="A32" t="s">
        <v>27</v>
      </c>
      <c r="B32">
        <f>B28/1000*B30</f>
        <v>0</v>
      </c>
    </row>
    <row r="34" spans="1:2" x14ac:dyDescent="0.3">
      <c r="A34" s="1" t="s">
        <v>28</v>
      </c>
      <c r="B34" s="6" t="e">
        <f>B40/B8</f>
        <v>#DIV/0!</v>
      </c>
    </row>
    <row r="35" spans="1:2" x14ac:dyDescent="0.3">
      <c r="A35" t="s">
        <v>29</v>
      </c>
    </row>
    <row r="36" spans="1:2" x14ac:dyDescent="0.3">
      <c r="A36" t="s">
        <v>30</v>
      </c>
    </row>
    <row r="37" spans="1:2" x14ac:dyDescent="0.3">
      <c r="A37" t="s">
        <v>31</v>
      </c>
    </row>
    <row r="38" spans="1:2" x14ac:dyDescent="0.3">
      <c r="A38" t="s">
        <v>32</v>
      </c>
    </row>
    <row r="39" spans="1:2" x14ac:dyDescent="0.3">
      <c r="A39" t="s">
        <v>33</v>
      </c>
    </row>
    <row r="40" spans="1:2" x14ac:dyDescent="0.3">
      <c r="A40" t="s">
        <v>34</v>
      </c>
      <c r="B40">
        <f>SUM(B35:B39)</f>
        <v>0</v>
      </c>
    </row>
    <row r="42" spans="1:2" x14ac:dyDescent="0.3">
      <c r="A42" s="1" t="s">
        <v>35</v>
      </c>
      <c r="B42" s="6" t="e">
        <f>B47/B8</f>
        <v>#DIV/0!</v>
      </c>
    </row>
    <row r="43" spans="1:2" x14ac:dyDescent="0.3">
      <c r="A43" t="s">
        <v>36</v>
      </c>
    </row>
    <row r="44" spans="1:2" x14ac:dyDescent="0.3">
      <c r="A44" t="s">
        <v>37</v>
      </c>
    </row>
    <row r="45" spans="1:2" x14ac:dyDescent="0.3">
      <c r="A45" t="s">
        <v>38</v>
      </c>
    </row>
    <row r="46" spans="1:2" x14ac:dyDescent="0.3">
      <c r="A46" t="s">
        <v>33</v>
      </c>
    </row>
    <row r="47" spans="1:2" x14ac:dyDescent="0.3">
      <c r="A47" t="s">
        <v>34</v>
      </c>
      <c r="B47">
        <f>SUM(B43:B46)</f>
        <v>0</v>
      </c>
    </row>
    <row r="49" spans="1:2" x14ac:dyDescent="0.3">
      <c r="A49" s="1" t="s">
        <v>39</v>
      </c>
      <c r="B49" s="6" t="e">
        <f>B54/B8</f>
        <v>#DIV/0!</v>
      </c>
    </row>
    <row r="50" spans="1:2" x14ac:dyDescent="0.3">
      <c r="A50" t="s">
        <v>40</v>
      </c>
    </row>
    <row r="51" spans="1:2" x14ac:dyDescent="0.3">
      <c r="A51" t="s">
        <v>41</v>
      </c>
    </row>
    <row r="52" spans="1:2" x14ac:dyDescent="0.3">
      <c r="A52" t="s">
        <v>42</v>
      </c>
    </row>
    <row r="53" spans="1:2" x14ac:dyDescent="0.3">
      <c r="A53" t="s">
        <v>33</v>
      </c>
    </row>
    <row r="54" spans="1:2" x14ac:dyDescent="0.3">
      <c r="A54" t="s">
        <v>34</v>
      </c>
      <c r="B54">
        <f>SUM(B50:B53)</f>
        <v>0</v>
      </c>
    </row>
    <row r="56" spans="1:2" x14ac:dyDescent="0.3">
      <c r="A56" s="1" t="s">
        <v>43</v>
      </c>
      <c r="B56" s="6" t="e">
        <f>B62/B8</f>
        <v>#DIV/0!</v>
      </c>
    </row>
    <row r="57" spans="1:2" x14ac:dyDescent="0.3">
      <c r="A57" t="s">
        <v>44</v>
      </c>
    </row>
    <row r="58" spans="1:2" x14ac:dyDescent="0.3">
      <c r="A58" s="7" t="s">
        <v>45</v>
      </c>
    </row>
    <row r="59" spans="1:2" x14ac:dyDescent="0.3">
      <c r="A59" t="s">
        <v>46</v>
      </c>
    </row>
    <row r="60" spans="1:2" x14ac:dyDescent="0.3">
      <c r="A60" s="7" t="s">
        <v>47</v>
      </c>
    </row>
    <row r="61" spans="1:2" x14ac:dyDescent="0.3">
      <c r="A61" t="s">
        <v>33</v>
      </c>
    </row>
    <row r="62" spans="1:2" x14ac:dyDescent="0.3">
      <c r="A62" t="s">
        <v>34</v>
      </c>
      <c r="B62">
        <f>SUM(B57:B61)</f>
        <v>0</v>
      </c>
    </row>
    <row r="64" spans="1:2" x14ac:dyDescent="0.3">
      <c r="A64" s="1" t="s">
        <v>48</v>
      </c>
      <c r="B64" s="6" t="e">
        <f>B71/B8</f>
        <v>#DIV/0!</v>
      </c>
    </row>
    <row r="65" spans="1:2" x14ac:dyDescent="0.3">
      <c r="A65" t="s">
        <v>49</v>
      </c>
    </row>
    <row r="66" spans="1:2" x14ac:dyDescent="0.3">
      <c r="A66" t="s">
        <v>50</v>
      </c>
    </row>
    <row r="67" spans="1:2" x14ac:dyDescent="0.3">
      <c r="A67" t="s">
        <v>51</v>
      </c>
    </row>
    <row r="68" spans="1:2" x14ac:dyDescent="0.3">
      <c r="A68" t="s">
        <v>52</v>
      </c>
    </row>
    <row r="69" spans="1:2" x14ac:dyDescent="0.3">
      <c r="A69" t="s">
        <v>53</v>
      </c>
    </row>
    <row r="70" spans="1:2" x14ac:dyDescent="0.3">
      <c r="A70" t="s">
        <v>54</v>
      </c>
    </row>
    <row r="71" spans="1:2" x14ac:dyDescent="0.3">
      <c r="A71" t="s">
        <v>55</v>
      </c>
      <c r="B71">
        <f>SUM(B65:B70)</f>
        <v>0</v>
      </c>
    </row>
    <row r="73" spans="1:2" x14ac:dyDescent="0.3">
      <c r="A73" s="1" t="s">
        <v>56</v>
      </c>
      <c r="B73" s="6" t="e">
        <f>B81/B10</f>
        <v>#DIV/0!</v>
      </c>
    </row>
    <row r="74" spans="1:2" x14ac:dyDescent="0.3">
      <c r="A74" s="7" t="s">
        <v>65</v>
      </c>
    </row>
    <row r="75" spans="1:2" x14ac:dyDescent="0.3">
      <c r="A75" t="s">
        <v>61</v>
      </c>
      <c r="B75">
        <f>B76+B77</f>
        <v>0</v>
      </c>
    </row>
    <row r="76" spans="1:2" x14ac:dyDescent="0.3">
      <c r="A76" t="s">
        <v>57</v>
      </c>
    </row>
    <row r="77" spans="1:2" x14ac:dyDescent="0.3">
      <c r="A77" t="s">
        <v>58</v>
      </c>
    </row>
    <row r="79" spans="1:2" x14ac:dyDescent="0.3">
      <c r="A79" t="s">
        <v>62</v>
      </c>
    </row>
    <row r="80" spans="1:2" x14ac:dyDescent="0.3">
      <c r="A80" t="s">
        <v>63</v>
      </c>
    </row>
    <row r="81" spans="1:2" x14ac:dyDescent="0.3">
      <c r="A81" t="s">
        <v>55</v>
      </c>
      <c r="B81">
        <f>B75+B79+B80</f>
        <v>0</v>
      </c>
    </row>
    <row r="82" spans="1:2" x14ac:dyDescent="0.3">
      <c r="A82" s="1"/>
      <c r="B82" s="6"/>
    </row>
    <row r="83" spans="1:2" x14ac:dyDescent="0.3">
      <c r="A83" s="9" t="s">
        <v>60</v>
      </c>
      <c r="B83" s="10" t="e">
        <f>B14+B26+B34+B42+B49+B56+B64+B73</f>
        <v>#DIV/0!</v>
      </c>
    </row>
    <row r="84" spans="1:2" x14ac:dyDescent="0.3">
      <c r="A84" s="8" t="s">
        <v>66</v>
      </c>
    </row>
    <row r="85" spans="1:2" x14ac:dyDescent="0.3">
      <c r="A85" s="9" t="s">
        <v>59</v>
      </c>
      <c r="B85" s="10" t="e">
        <f>B83+(B84/100)*B83</f>
        <v>#DIV/0!</v>
      </c>
    </row>
    <row r="91" spans="1:2" x14ac:dyDescent="0.3">
      <c r="A91" t="s">
        <v>64</v>
      </c>
    </row>
    <row r="94" spans="1:2" x14ac:dyDescent="0.3">
      <c r="A94" t="s">
        <v>68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Faculty of logistics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Sternad</dc:creator>
  <cp:lastModifiedBy>Andreja Čokl</cp:lastModifiedBy>
  <dcterms:created xsi:type="dcterms:W3CDTF">2019-03-28T08:23:30Z</dcterms:created>
  <dcterms:modified xsi:type="dcterms:W3CDTF">2024-02-26T13:17:29Z</dcterms:modified>
</cp:coreProperties>
</file>